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I12" i="2"/>
  <c r="F23" i="3" l="1"/>
  <c r="F22"/>
  <c r="F21"/>
  <c r="F19"/>
  <c r="F18"/>
  <c r="F17"/>
  <c r="F16"/>
  <c r="F15"/>
  <c r="F14"/>
  <c r="E13"/>
  <c r="F13" s="1"/>
  <c r="E12"/>
  <c r="F12" s="1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<sst xmlns="http://schemas.openxmlformats.org/spreadsheetml/2006/main" count="199" uniqueCount="143">
  <si>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</si>
  <si>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</si>
  <si>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</si>
  <si>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</si>
  <si>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</si>
  <si>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</si>
  <si>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</si>
  <si>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</si>
  <si>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</si>
  <si>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</si>
  <si>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</si>
  <si>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</si>
  <si>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</si>
  <si>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</si>
  <si>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</si>
  <si>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</si>
  <si>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</si>
  <si>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</si>
  <si>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</si>
  <si>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</si>
  <si>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</si>
  <si>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</si>
  <si>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</si>
  <si>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</si>
  <si>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</si>
  <si>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</si>
  <si>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</si>
  <si>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</si>
  <si>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</si>
  <si>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</si>
  <si>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</si>
  <si>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</si>
  <si>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</si>
  <si>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</si>
  <si>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</si>
  <si>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</si>
  <si>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</si>
  <si>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</si>
  <si>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</si>
  <si>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</si>
  <si>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</si>
  <si>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</si>
  <si>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</si>
  <si>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</si>
  <si>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</si>
  <si>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</si>
  <si>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</si>
  <si>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</si>
  <si>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</si>
  <si>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</si>
  <si>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</si>
  <si>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</si>
  <si>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</si>
  <si>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</si>
  <si>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</si>
  <si>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</si>
  <si>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</si>
  <si>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</si>
  <si>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</si>
  <si>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 xml:space="preserve">Очистка от наледи  и снега ступеней 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</si>
  <si>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</si>
  <si>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</si>
  <si>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</si>
  <si>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</si>
  <si>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</si>
  <si>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Дополнительные услуги заказчика</t>
  </si>
  <si>
    <t>акты</t>
  </si>
  <si>
    <t>Согласно ПП РФ №290(п.23/1-4)</t>
  </si>
  <si>
    <t>7</t>
  </si>
  <si>
    <t>8</t>
  </si>
  <si>
    <t>Ген.директор ООО "Мастер- Сервис"</t>
  </si>
  <si>
    <t xml:space="preserve">       Аварийно-диспетчерское обслуживание дневное и ППР       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</si>
  <si>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</si>
  <si>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</si>
  <si>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</si>
  <si>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</si>
  <si>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>МКД  адрес:М Горького,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</si>
  <si>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</si>
  <si>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</si>
  <si>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</si>
  <si>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</si>
  <si>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</si>
  <si>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</si>
  <si>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</si>
  <si>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</si>
  <si>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 xml:space="preserve">сумма  руб год 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</si>
  <si>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</si>
  <si>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</si>
  <si>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</si>
  <si>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</si>
  <si>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</si>
  <si>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</si>
  <si>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</si>
  <si>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</si>
  <si>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</si>
  <si>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</si>
  <si>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</si>
  <si>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9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</si>
  <si>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</si>
  <si>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</si>
  <si>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</si>
  <si>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r>
      <t xml:space="preserve">Работы по содержанию МАФ,  </t>
    </r>
    <r>
      <rPr>
        <sz val="9"/>
        <rFont val="Arial"/>
        <family val="2"/>
        <charset val="204"/>
      </rPr>
      <t xml:space="preserve">земельного </t>
    </r>
    <r>
      <rPr>
        <sz val="8"/>
        <rFont val="Arial"/>
        <family val="2"/>
        <charset val="204"/>
      </rPr>
      <t xml:space="preserve">участка с элементами озеленения и благоустройсва </t>
    </r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</si>
  <si>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</si>
  <si>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</si>
  <si>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</si>
  <si>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</si>
  <si>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</si>
  <si>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СОИ холодная вода  на МОП</t>
  </si>
  <si>
    <t>СОИ ГВС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</si>
  <si>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</si>
  <si>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</si>
  <si>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</si>
  <si>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экономистт УК _______________</t>
  </si>
  <si>
    <t>Представитель МКД _________________________</t>
  </si>
  <si>
    <t>м3</t>
  </si>
  <si>
    <t>Окос газонов</t>
  </si>
  <si>
    <t>Услуга спецтехники(январь, февраль</t>
  </si>
  <si>
    <t>Подсыпка пескосолянной смесью</t>
  </si>
  <si>
    <t>Вывоз не бытового мусора</t>
  </si>
  <si>
    <t>Долг СП перед УК в сумме руб на 01.01.2024г</t>
  </si>
  <si>
    <t>Замена неисправных навесных замков под.1</t>
  </si>
  <si>
    <t>Очистка снега , наледи, сосулек,7 под.</t>
  </si>
  <si>
    <t>м.п</t>
  </si>
  <si>
    <t>Установка металлического ограждения( забора ) под.4</t>
  </si>
  <si>
    <t>п.м.</t>
  </si>
  <si>
    <t>Привоз грунта на газоны</t>
  </si>
  <si>
    <t>Закрашивание надписей запасной выход</t>
  </si>
  <si>
    <t>Демонтаж входного козырька</t>
  </si>
  <si>
    <t>Установка входного козырька 7 под.</t>
  </si>
  <si>
    <t>Масляная покраска металлических конструкций крыльца</t>
  </si>
  <si>
    <t xml:space="preserve"> Восстановление отдельных участков железобетонных полов под.7</t>
  </si>
  <si>
    <t xml:space="preserve"> Восстановление отдельных участков железобетонных полов под.6</t>
  </si>
  <si>
    <t>Услуга спецтехники(декабрь</t>
  </si>
  <si>
    <t>Востановление отдедьных участков ж/бетонных полов , Мировые судьи</t>
  </si>
  <si>
    <t>5а</t>
  </si>
  <si>
    <t xml:space="preserve">Техническое диагностирование внутригазового оборудования </t>
  </si>
  <si>
    <t>8а</t>
  </si>
  <si>
    <t>Задолженнность на 01.01.2025г</t>
  </si>
  <si>
    <t xml:space="preserve"> г.Тула , ул М.Горького , д.29 за  2024 год</t>
  </si>
  <si>
    <t>Оплачены работы  (услуги) за  2024 г.</t>
  </si>
  <si>
    <t>Остаток средств  в сумме руб на 01.01.2025 г</t>
  </si>
  <si>
    <t>План    работ (услуг ) согласно  договора управления  на  2025год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</si>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</sst>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6" fontId="20" fillId="3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right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1" fillId="0" borderId="7" xfId="0" applyFont="1" applyBorder="1" applyAlignment="1"/>
    <xf numFmtId="4" fontId="20" fillId="3" borderId="8" xfId="0" applyNumberFormat="1" applyFont="1" applyFill="1" applyBorder="1" applyAlignment="1">
      <alignment horizontal="right"/>
    </xf>
    <xf numFmtId="4" fontId="21" fillId="3" borderId="9" xfId="0" applyNumberFormat="1" applyFont="1" applyFill="1" applyBorder="1" applyAlignment="1">
      <alignment horizontal="right" vertical="center"/>
    </xf>
    <xf numFmtId="0" fontId="21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0" fillId="3" borderId="0" xfId="0" applyNumberFormat="1" applyFont="1" applyFill="1" applyBorder="1" applyAlignment="1">
      <alignment horizontal="right"/>
    </xf>
    <xf numFmtId="4" fontId="20" fillId="3" borderId="0" xfId="0" applyNumberFormat="1" applyFont="1" applyFill="1" applyBorder="1" applyAlignment="1"/>
    <xf numFmtId="0" fontId="21" fillId="3" borderId="0" xfId="0" applyFont="1" applyFill="1" applyAlignment="1"/>
    <xf numFmtId="0" fontId="0" fillId="0" borderId="0" xfId="0" applyFont="1" applyAlignment="1"/>
    <xf numFmtId="0" fontId="10" fillId="0" borderId="0" xfId="0" applyFont="1" applyFill="1" applyBorder="1"/>
    <xf numFmtId="4" fontId="10" fillId="0" borderId="5" xfId="0" applyNumberFormat="1" applyFont="1" applyBorder="1" applyAlignment="1">
      <alignment vertical="center"/>
    </xf>
    <xf numFmtId="0" fontId="15" fillId="3" borderId="5" xfId="0" applyFont="1" applyFill="1" applyBorder="1" applyAlignment="1"/>
    <xf numFmtId="3" fontId="15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/>
    <xf numFmtId="0" fontId="9" fillId="3" borderId="0" xfId="0" applyFont="1" applyFill="1"/>
    <xf numFmtId="4" fontId="9" fillId="3" borderId="0" xfId="0" applyNumberFormat="1" applyFont="1" applyFill="1"/>
    <xf numFmtId="0" fontId="0" fillId="3" borderId="0" xfId="0" applyFill="1"/>
    <xf numFmtId="2" fontId="9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0" fontId="15" fillId="3" borderId="7" xfId="0" applyFont="1" applyFill="1" applyBorder="1" applyAlignment="1"/>
    <xf numFmtId="4" fontId="15" fillId="3" borderId="9" xfId="0" applyNumberFormat="1" applyFont="1" applyFill="1" applyBorder="1" applyAlignment="1"/>
    <xf numFmtId="0" fontId="6" fillId="0" borderId="9" xfId="0" applyFont="1" applyBorder="1"/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4" fontId="6" fillId="0" borderId="0" xfId="0" applyNumberFormat="1" applyFont="1" applyBorder="1" applyAlignment="1">
      <alignment horizontal="right" vertical="center"/>
    </xf>
    <xf numFmtId="4" fontId="25" fillId="0" borderId="0" xfId="0" applyNumberFormat="1" applyFont="1" applyBorder="1"/>
    <xf numFmtId="0" fontId="2" fillId="0" borderId="5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6" fillId="3" borderId="5" xfId="0" applyFont="1" applyFill="1" applyBorder="1" applyAlignment="1">
      <alignment horizontal="center"/>
    </xf>
    <xf numFmtId="165" fontId="16" fillId="0" borderId="6" xfId="0" applyNumberFormat="1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 vertical="center"/>
    </xf>
    <xf numFmtId="2" fontId="27" fillId="3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9" fillId="0" borderId="0" xfId="0" applyNumberFormat="1" applyFont="1"/>
    <xf numFmtId="2" fontId="10" fillId="3" borderId="6" xfId="0" applyNumberFormat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2" fontId="27" fillId="0" borderId="5" xfId="0" applyNumberFormat="1" applyFont="1" applyBorder="1"/>
    <xf numFmtId="2" fontId="27" fillId="3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center"/>
    </xf>
    <xf numFmtId="0" fontId="28" fillId="3" borderId="5" xfId="0" applyFont="1" applyFill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28" fillId="3" borderId="5" xfId="0" applyFont="1" applyFill="1" applyBorder="1" applyAlignment="1">
      <alignment horizontal="right" wrapText="1"/>
    </xf>
    <xf numFmtId="0" fontId="29" fillId="3" borderId="5" xfId="0" applyFont="1" applyFill="1" applyBorder="1" applyAlignment="1">
      <alignment horizontal="right"/>
    </xf>
    <xf numFmtId="0" fontId="29" fillId="3" borderId="7" xfId="0" applyFont="1" applyFill="1" applyBorder="1" applyAlignment="1">
      <alignment horizontal="right"/>
    </xf>
    <xf numFmtId="0" fontId="29" fillId="3" borderId="5" xfId="0" applyFont="1" applyFill="1" applyBorder="1" applyAlignment="1">
      <alignment horizontal="right" wrapText="1"/>
    </xf>
    <xf numFmtId="164" fontId="5" fillId="3" borderId="11" xfId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/>
    <xf numFmtId="0" fontId="30" fillId="3" borderId="5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topLeftCell="A60" workbookViewId="0">
      <selection activeCell="H35" sqref="H35:S39"/>
    </sheetView>
  </sheetViews>
  <sheetFormatPr defaultRowHeight="14.4"/>
  <cols>
    <col min="1" max="1" width="3.88671875" customWidth="1"/>
    <col min="2" max="2" width="39.88671875" customWidth="1"/>
    <col min="3" max="3" width="8" customWidth="1"/>
    <col min="4" max="4" width="10.33203125" customWidth="1"/>
    <col min="5" max="5" width="9.44140625" bestFit="1" customWidth="1"/>
    <col min="6" max="6" width="9.33203125" customWidth="1"/>
    <col min="7" max="7" width="11.5546875" customWidth="1"/>
    <col min="8" max="8" width="11" customWidth="1"/>
    <col min="9" max="10" width="10.6640625" customWidth="1"/>
    <col min="11" max="16" width="9.109375" customWidth="1"/>
    <col min="17" max="17" width="8" customWidth="1"/>
  </cols>
  <sheetData>
    <row r="1" spans="1:9">
      <c r="E1" s="149" t="s">
        <v>15</v>
      </c>
      <c r="F1" s="149"/>
    </row>
    <row r="2" spans="1:9">
      <c r="E2" s="149" t="s">
        <v>70</v>
      </c>
      <c r="F2" s="149"/>
      <c r="G2" s="150"/>
    </row>
    <row r="3" spans="1:9">
      <c r="E3" s="149" t="s">
        <v>16</v>
      </c>
      <c r="F3" s="149"/>
      <c r="G3" s="150"/>
    </row>
    <row r="5" spans="1:9">
      <c r="A5" s="149" t="s">
        <v>17</v>
      </c>
      <c r="B5" s="149"/>
      <c r="C5" s="149"/>
      <c r="D5" s="149"/>
      <c r="E5" s="149"/>
      <c r="F5" s="149"/>
    </row>
    <row r="6" spans="1:9">
      <c r="A6" s="149" t="s">
        <v>138</v>
      </c>
      <c r="B6" s="149"/>
      <c r="C6" s="149"/>
      <c r="D6" s="149"/>
      <c r="E6" s="149"/>
      <c r="F6" s="149"/>
    </row>
    <row r="7" spans="1:9" ht="14.25" customHeight="1">
      <c r="A7" s="32"/>
      <c r="B7" s="32"/>
      <c r="C7" s="32"/>
      <c r="D7" s="32"/>
      <c r="E7" s="32"/>
      <c r="F7" s="32"/>
    </row>
    <row r="8" spans="1:9" ht="21.75" customHeight="1">
      <c r="A8" s="1"/>
      <c r="B8" s="2" t="s">
        <v>18</v>
      </c>
      <c r="C8" s="3"/>
      <c r="D8" s="15" t="e">
        <f>#REF!+#REF!</f>
        <v>#REF!</v>
      </c>
      <c r="E8" s="4"/>
      <c r="F8" s="4"/>
      <c r="G8" s="59">
        <v>17</v>
      </c>
    </row>
    <row r="9" spans="1:9" ht="14.25" customHeight="1">
      <c r="A9" s="1"/>
      <c r="B9" s="33" t="s">
        <v>53</v>
      </c>
      <c r="C9" s="5"/>
      <c r="D9" s="16"/>
      <c r="E9" s="6"/>
      <c r="F9" s="6"/>
      <c r="G9" s="34">
        <v>5894.7</v>
      </c>
    </row>
    <row r="10" spans="1:9">
      <c r="A10" s="1"/>
      <c r="B10" s="33" t="s">
        <v>19</v>
      </c>
      <c r="C10" s="5"/>
      <c r="D10" s="16"/>
      <c r="E10" s="6"/>
      <c r="F10" s="6"/>
      <c r="G10" s="34">
        <v>1262321.76</v>
      </c>
      <c r="H10" s="34">
        <v>1258099.1200000001</v>
      </c>
      <c r="I10">
        <v>4222.6400000000003</v>
      </c>
    </row>
    <row r="11" spans="1:9" ht="13.5" customHeight="1">
      <c r="A11" s="1"/>
      <c r="B11" s="33" t="s">
        <v>20</v>
      </c>
      <c r="C11" s="5"/>
      <c r="D11" s="16"/>
      <c r="E11" s="6"/>
      <c r="F11" s="6"/>
      <c r="G11" s="34">
        <v>1336347.57</v>
      </c>
      <c r="H11" s="34">
        <v>1331897.76</v>
      </c>
      <c r="I11">
        <v>4449.8100000000004</v>
      </c>
    </row>
    <row r="12" spans="1:9">
      <c r="A12" s="1"/>
      <c r="B12" s="33" t="s">
        <v>137</v>
      </c>
      <c r="C12" s="5"/>
      <c r="D12" s="16"/>
      <c r="E12" s="6"/>
      <c r="F12" s="6"/>
      <c r="G12" s="34">
        <v>285915.65000000002</v>
      </c>
      <c r="H12">
        <v>277243.2</v>
      </c>
      <c r="I12">
        <f>SUM(I10:I11)</f>
        <v>8672.4500000000007</v>
      </c>
    </row>
    <row r="13" spans="1:9" ht="14.25" customHeight="1">
      <c r="A13" s="7"/>
      <c r="B13" s="18" t="s">
        <v>0</v>
      </c>
      <c r="C13" s="4"/>
      <c r="D13" s="17">
        <v>331.7</v>
      </c>
      <c r="E13" s="8"/>
      <c r="F13" s="31"/>
      <c r="G13" s="34">
        <v>529.5</v>
      </c>
    </row>
    <row r="14" spans="1:9" ht="17.25" customHeight="1" thickBot="1">
      <c r="A14" s="7"/>
      <c r="B14" s="13" t="s">
        <v>14</v>
      </c>
      <c r="C14" s="4"/>
      <c r="D14" s="14"/>
      <c r="E14" s="14"/>
      <c r="F14" s="9"/>
      <c r="G14" s="35">
        <v>12</v>
      </c>
    </row>
    <row r="15" spans="1:9" ht="15" customHeight="1">
      <c r="A15" s="152" t="s">
        <v>1</v>
      </c>
      <c r="B15" s="154" t="s">
        <v>2</v>
      </c>
      <c r="C15" s="156" t="s">
        <v>21</v>
      </c>
      <c r="D15" s="151" t="s">
        <v>23</v>
      </c>
      <c r="E15" s="147" t="s">
        <v>22</v>
      </c>
      <c r="F15" s="151" t="s">
        <v>24</v>
      </c>
      <c r="G15" s="117" t="s">
        <v>25</v>
      </c>
    </row>
    <row r="16" spans="1:9">
      <c r="A16" s="153"/>
      <c r="B16" s="155"/>
      <c r="C16" s="147"/>
      <c r="D16" s="151"/>
      <c r="E16" s="148"/>
      <c r="F16" s="151"/>
      <c r="G16" s="36" t="s">
        <v>26</v>
      </c>
    </row>
    <row r="17" spans="1:18">
      <c r="A17" s="26"/>
      <c r="B17" s="42" t="s">
        <v>28</v>
      </c>
      <c r="C17" s="20" t="s">
        <v>27</v>
      </c>
      <c r="D17" s="21">
        <v>5894.7</v>
      </c>
      <c r="E17" s="47">
        <v>2.9</v>
      </c>
      <c r="F17" s="45">
        <v>12</v>
      </c>
      <c r="G17" s="58">
        <v>205135.55999999997</v>
      </c>
    </row>
    <row r="18" spans="1:18" ht="17.25" hidden="1" customHeight="1">
      <c r="A18" s="27"/>
      <c r="B18" s="43" t="s">
        <v>65</v>
      </c>
      <c r="C18" s="23" t="s">
        <v>54</v>
      </c>
      <c r="D18" s="21">
        <v>5894.7</v>
      </c>
      <c r="E18" s="47">
        <v>0.68</v>
      </c>
      <c r="F18" s="45">
        <v>12</v>
      </c>
      <c r="G18" s="57"/>
    </row>
    <row r="19" spans="1:18" ht="25.5" customHeight="1">
      <c r="A19" s="27" t="s">
        <v>3</v>
      </c>
      <c r="B19" s="38" t="s">
        <v>29</v>
      </c>
      <c r="C19" s="23"/>
      <c r="D19" s="21"/>
      <c r="E19" s="47"/>
      <c r="F19" s="45"/>
      <c r="G19" s="58">
        <v>73193.902800000011</v>
      </c>
    </row>
    <row r="20" spans="1:18" ht="18" customHeight="1">
      <c r="A20" s="27"/>
      <c r="B20" s="43" t="s">
        <v>30</v>
      </c>
      <c r="C20" s="23" t="s">
        <v>51</v>
      </c>
      <c r="D20" s="45">
        <v>235</v>
      </c>
      <c r="E20" s="47">
        <v>7</v>
      </c>
      <c r="F20" s="45">
        <v>12</v>
      </c>
      <c r="G20" s="56">
        <v>19740</v>
      </c>
    </row>
    <row r="21" spans="1:18" ht="18.75" customHeight="1">
      <c r="A21" s="27"/>
      <c r="B21" s="43" t="s">
        <v>31</v>
      </c>
      <c r="C21" s="23" t="s">
        <v>52</v>
      </c>
      <c r="D21" s="99">
        <v>1336347.57</v>
      </c>
      <c r="E21" s="47">
        <v>0.04</v>
      </c>
      <c r="F21" s="46">
        <v>1</v>
      </c>
      <c r="G21" s="56">
        <v>53453.902800000003</v>
      </c>
    </row>
    <row r="22" spans="1:18" ht="18.75" customHeight="1">
      <c r="A22" s="27" t="s">
        <v>4</v>
      </c>
      <c r="B22" s="39" t="s">
        <v>32</v>
      </c>
      <c r="C22" s="44"/>
      <c r="D22" s="21"/>
      <c r="E22" s="47"/>
      <c r="F22" s="46"/>
      <c r="G22" s="58">
        <v>135562.63828800002</v>
      </c>
    </row>
    <row r="23" spans="1:18" ht="20.25" customHeight="1">
      <c r="A23" s="27"/>
      <c r="B23" s="137" t="s">
        <v>120</v>
      </c>
      <c r="C23" s="120" t="s">
        <v>56</v>
      </c>
      <c r="D23" s="122">
        <v>1</v>
      </c>
      <c r="E23" s="133">
        <v>514.08000000000004</v>
      </c>
      <c r="F23" s="46">
        <v>1</v>
      </c>
      <c r="G23" s="56">
        <v>514.08000000000004</v>
      </c>
      <c r="H23" s="103"/>
      <c r="I23" s="103"/>
      <c r="J23" s="103"/>
      <c r="K23" s="103"/>
      <c r="L23" s="103"/>
      <c r="M23" s="103"/>
      <c r="N23" s="103"/>
      <c r="O23" s="104"/>
      <c r="P23" s="103"/>
      <c r="Q23" s="105"/>
      <c r="R23" s="106"/>
    </row>
    <row r="24" spans="1:18" ht="20.25" customHeight="1">
      <c r="A24" s="118"/>
      <c r="B24" s="138" t="s">
        <v>121</v>
      </c>
      <c r="C24" s="121" t="s">
        <v>122</v>
      </c>
      <c r="D24" s="134">
        <v>20</v>
      </c>
      <c r="E24" s="135">
        <v>136</v>
      </c>
      <c r="F24" s="46">
        <v>1</v>
      </c>
      <c r="G24" s="56">
        <v>2720</v>
      </c>
      <c r="H24" s="103"/>
      <c r="I24" s="103"/>
      <c r="J24" s="103"/>
      <c r="K24" s="103"/>
      <c r="L24" s="103"/>
      <c r="M24" s="103"/>
      <c r="N24" s="103"/>
      <c r="O24" s="104"/>
      <c r="P24" s="103"/>
      <c r="Q24" s="105"/>
      <c r="R24" s="106"/>
    </row>
    <row r="25" spans="1:18" ht="28.5" customHeight="1">
      <c r="A25" s="27"/>
      <c r="B25" s="139" t="s">
        <v>123</v>
      </c>
      <c r="C25" s="120" t="s">
        <v>124</v>
      </c>
      <c r="D25" s="122">
        <v>8</v>
      </c>
      <c r="E25" s="133">
        <v>1280</v>
      </c>
      <c r="F25" s="46">
        <v>1</v>
      </c>
      <c r="G25" s="56">
        <v>10240</v>
      </c>
      <c r="H25" s="103"/>
      <c r="I25" s="103"/>
      <c r="J25" s="103"/>
      <c r="K25" s="103"/>
      <c r="L25" s="103"/>
      <c r="M25" s="103"/>
      <c r="N25" s="103"/>
      <c r="O25" s="104"/>
      <c r="P25" s="103"/>
      <c r="Q25" s="105"/>
      <c r="R25" s="106"/>
    </row>
    <row r="26" spans="1:18" ht="24.75" customHeight="1">
      <c r="A26" s="27"/>
      <c r="B26" s="137" t="s">
        <v>126</v>
      </c>
      <c r="C26" s="120" t="s">
        <v>27</v>
      </c>
      <c r="D26" s="123">
        <v>2</v>
      </c>
      <c r="E26" s="136">
        <v>393.12639999999999</v>
      </c>
      <c r="F26" s="46">
        <v>1</v>
      </c>
      <c r="G26" s="56">
        <v>786.25279999999998</v>
      </c>
      <c r="H26" s="103"/>
      <c r="I26" s="103"/>
      <c r="J26" s="103"/>
      <c r="K26" s="103"/>
      <c r="L26" s="103"/>
      <c r="M26" s="103"/>
      <c r="N26" s="103"/>
      <c r="O26" s="104"/>
      <c r="P26" s="103"/>
      <c r="Q26" s="105"/>
      <c r="R26" s="106"/>
    </row>
    <row r="27" spans="1:18" ht="20.25" customHeight="1">
      <c r="A27" s="27"/>
      <c r="B27" s="140" t="s">
        <v>127</v>
      </c>
      <c r="C27" s="122" t="s">
        <v>56</v>
      </c>
      <c r="D27" s="123">
        <v>1</v>
      </c>
      <c r="E27" s="133">
        <v>15000</v>
      </c>
      <c r="F27" s="46">
        <v>1</v>
      </c>
      <c r="G27" s="56">
        <v>15000</v>
      </c>
      <c r="H27" s="103"/>
      <c r="I27" s="103"/>
      <c r="J27" s="103"/>
      <c r="K27" s="103"/>
      <c r="L27" s="103"/>
      <c r="M27" s="103"/>
      <c r="N27" s="103"/>
      <c r="O27" s="104"/>
      <c r="P27" s="103"/>
      <c r="Q27" s="105"/>
      <c r="R27" s="106"/>
    </row>
    <row r="28" spans="1:18" ht="20.25" customHeight="1">
      <c r="A28" s="27"/>
      <c r="B28" s="141" t="s">
        <v>128</v>
      </c>
      <c r="C28" s="55" t="s">
        <v>56</v>
      </c>
      <c r="D28" s="122">
        <v>1</v>
      </c>
      <c r="E28" s="123">
        <v>66043.75</v>
      </c>
      <c r="F28" s="46">
        <v>1</v>
      </c>
      <c r="G28" s="56">
        <v>66043.75</v>
      </c>
      <c r="H28" s="103"/>
      <c r="I28" s="103"/>
      <c r="J28" s="103"/>
      <c r="K28" s="103"/>
      <c r="L28" s="103"/>
      <c r="M28" s="103"/>
      <c r="N28" s="103"/>
      <c r="O28" s="104"/>
      <c r="P28" s="103"/>
      <c r="Q28" s="105"/>
      <c r="R28" s="106"/>
    </row>
    <row r="29" spans="1:18" ht="25.2" customHeight="1">
      <c r="A29" s="27"/>
      <c r="B29" s="142" t="s">
        <v>129</v>
      </c>
      <c r="C29" s="122" t="s">
        <v>27</v>
      </c>
      <c r="D29" s="122">
        <v>3.6</v>
      </c>
      <c r="E29" s="124">
        <v>756.24</v>
      </c>
      <c r="F29" s="46">
        <v>1</v>
      </c>
      <c r="G29" s="56">
        <v>2722.4639999999999</v>
      </c>
      <c r="H29" s="103"/>
      <c r="I29" s="103"/>
      <c r="J29" s="103"/>
      <c r="K29" s="103"/>
      <c r="L29" s="103"/>
      <c r="M29" s="103"/>
      <c r="N29" s="103"/>
      <c r="O29" s="104"/>
      <c r="P29" s="103"/>
      <c r="Q29" s="105"/>
      <c r="R29" s="106"/>
    </row>
    <row r="30" spans="1:18" ht="27" customHeight="1">
      <c r="A30" s="27"/>
      <c r="B30" s="142" t="s">
        <v>130</v>
      </c>
      <c r="C30" s="125" t="s">
        <v>27</v>
      </c>
      <c r="D30" s="126">
        <v>25.16</v>
      </c>
      <c r="E30" s="135">
        <v>1238.9168</v>
      </c>
      <c r="F30" s="46">
        <v>1</v>
      </c>
      <c r="G30" s="56">
        <v>31171.146688000001</v>
      </c>
      <c r="H30" s="103"/>
      <c r="I30" s="103"/>
      <c r="J30" s="103"/>
      <c r="K30" s="103"/>
      <c r="L30" s="103"/>
      <c r="M30" s="103"/>
      <c r="N30" s="103"/>
      <c r="O30" s="104"/>
      <c r="P30" s="103"/>
      <c r="Q30" s="105"/>
      <c r="R30" s="106"/>
    </row>
    <row r="31" spans="1:18" ht="27.6" customHeight="1">
      <c r="A31" s="27"/>
      <c r="B31" s="142" t="s">
        <v>131</v>
      </c>
      <c r="C31" s="125" t="s">
        <v>27</v>
      </c>
      <c r="D31" s="126">
        <v>1</v>
      </c>
      <c r="E31" s="135">
        <v>1238.9168</v>
      </c>
      <c r="F31" s="46">
        <v>1</v>
      </c>
      <c r="G31" s="56">
        <v>1238.9168</v>
      </c>
      <c r="H31" s="103"/>
      <c r="I31" s="103"/>
      <c r="J31" s="103"/>
      <c r="K31" s="103"/>
      <c r="L31" s="103"/>
      <c r="M31" s="103"/>
      <c r="N31" s="103"/>
      <c r="O31" s="104"/>
      <c r="P31" s="103"/>
      <c r="Q31" s="105"/>
      <c r="R31" s="106"/>
    </row>
    <row r="32" spans="1:18" ht="27.6" customHeight="1">
      <c r="A32" s="27"/>
      <c r="B32" s="143" t="s">
        <v>133</v>
      </c>
      <c r="C32" s="127" t="s">
        <v>27</v>
      </c>
      <c r="D32" s="128">
        <v>5.0999999999999996</v>
      </c>
      <c r="E32" s="47">
        <v>1538.92</v>
      </c>
      <c r="F32" s="46">
        <v>1</v>
      </c>
      <c r="G32" s="56">
        <v>7848.4920000000002</v>
      </c>
      <c r="H32" s="12"/>
      <c r="I32" s="12"/>
      <c r="J32" s="12"/>
      <c r="K32" s="12"/>
      <c r="L32" s="12"/>
      <c r="M32" s="12"/>
      <c r="N32" s="12"/>
      <c r="O32" s="129"/>
      <c r="P32" s="103"/>
      <c r="R32" s="130"/>
    </row>
    <row r="33" spans="1:8" ht="27.6">
      <c r="A33" s="27" t="s">
        <v>5</v>
      </c>
      <c r="B33" s="38" t="s">
        <v>37</v>
      </c>
      <c r="C33" s="20"/>
      <c r="D33" s="21"/>
      <c r="E33" s="47"/>
      <c r="F33" s="46"/>
      <c r="G33" s="58">
        <v>221522.47</v>
      </c>
    </row>
    <row r="34" spans="1:8" ht="26.25" hidden="1" customHeight="1">
      <c r="A34" s="27"/>
      <c r="B34" s="54" t="s">
        <v>71</v>
      </c>
      <c r="C34" s="20" t="s">
        <v>27</v>
      </c>
      <c r="D34" s="21">
        <v>5894.7</v>
      </c>
      <c r="E34" s="47">
        <v>0.82</v>
      </c>
      <c r="F34" s="46">
        <v>2</v>
      </c>
      <c r="G34" s="56"/>
    </row>
    <row r="35" spans="1:8" ht="15.75" customHeight="1">
      <c r="A35" s="28"/>
      <c r="B35" s="41" t="s">
        <v>33</v>
      </c>
      <c r="C35" s="55" t="s">
        <v>54</v>
      </c>
      <c r="D35" s="46">
        <v>1</v>
      </c>
      <c r="E35" s="47" t="s">
        <v>66</v>
      </c>
      <c r="F35" s="45">
        <v>12</v>
      </c>
      <c r="G35" s="56">
        <v>39181.060000000005</v>
      </c>
      <c r="H35" s="119"/>
    </row>
    <row r="36" spans="1:8" ht="15.75" customHeight="1">
      <c r="A36" s="28"/>
      <c r="B36" s="41" t="s">
        <v>34</v>
      </c>
      <c r="C36" s="55" t="s">
        <v>54</v>
      </c>
      <c r="D36" s="46">
        <v>1</v>
      </c>
      <c r="E36" s="47" t="s">
        <v>66</v>
      </c>
      <c r="F36" s="45">
        <v>12</v>
      </c>
      <c r="G36" s="56">
        <v>125241.33</v>
      </c>
      <c r="H36" s="119"/>
    </row>
    <row r="37" spans="1:8" ht="13.5" customHeight="1">
      <c r="A37" s="28"/>
      <c r="B37" s="41" t="s">
        <v>35</v>
      </c>
      <c r="C37" s="55" t="s">
        <v>54</v>
      </c>
      <c r="D37" s="46">
        <v>1</v>
      </c>
      <c r="E37" s="47" t="s">
        <v>66</v>
      </c>
      <c r="F37" s="45">
        <v>12</v>
      </c>
      <c r="G37" s="56">
        <v>35872.990000000005</v>
      </c>
      <c r="H37" s="119"/>
    </row>
    <row r="38" spans="1:8" ht="13.5" customHeight="1">
      <c r="A38" s="28"/>
      <c r="B38" s="41" t="s">
        <v>36</v>
      </c>
      <c r="C38" s="55" t="s">
        <v>54</v>
      </c>
      <c r="D38" s="46">
        <v>1</v>
      </c>
      <c r="E38" s="47" t="s">
        <v>66</v>
      </c>
      <c r="F38" s="45">
        <v>12</v>
      </c>
      <c r="G38" s="56">
        <v>3595.87</v>
      </c>
      <c r="H38" s="119"/>
    </row>
    <row r="39" spans="1:8" ht="15" customHeight="1">
      <c r="A39" s="28"/>
      <c r="B39" s="41" t="s">
        <v>13</v>
      </c>
      <c r="C39" s="55" t="s">
        <v>54</v>
      </c>
      <c r="D39" s="46">
        <v>1</v>
      </c>
      <c r="E39" s="47" t="s">
        <v>66</v>
      </c>
      <c r="F39" s="45">
        <v>12</v>
      </c>
      <c r="G39" s="56">
        <v>17631.22</v>
      </c>
    </row>
    <row r="40" spans="1:8" ht="15" customHeight="1">
      <c r="A40" s="27" t="s">
        <v>7</v>
      </c>
      <c r="B40" s="40" t="s">
        <v>12</v>
      </c>
      <c r="C40" s="55" t="s">
        <v>54</v>
      </c>
      <c r="D40" s="21">
        <v>5894.7</v>
      </c>
      <c r="E40" s="47">
        <v>0.78</v>
      </c>
      <c r="F40" s="45">
        <v>10</v>
      </c>
      <c r="G40" s="58">
        <v>45978.66</v>
      </c>
    </row>
    <row r="41" spans="1:8" ht="15" customHeight="1">
      <c r="A41" s="27" t="s">
        <v>134</v>
      </c>
      <c r="B41" s="40" t="s">
        <v>12</v>
      </c>
      <c r="C41" s="55" t="s">
        <v>54</v>
      </c>
      <c r="D41" s="21">
        <v>5894.7</v>
      </c>
      <c r="E41" s="47">
        <v>1</v>
      </c>
      <c r="F41" s="45">
        <v>2</v>
      </c>
      <c r="G41" s="58">
        <v>11789.4</v>
      </c>
    </row>
    <row r="42" spans="1:8" ht="18" customHeight="1">
      <c r="A42" s="27" t="s">
        <v>8</v>
      </c>
      <c r="B42" s="40" t="s">
        <v>9</v>
      </c>
      <c r="C42" s="55" t="s">
        <v>54</v>
      </c>
      <c r="D42" s="21"/>
      <c r="E42" s="47"/>
      <c r="F42" s="46"/>
      <c r="G42" s="58"/>
    </row>
    <row r="43" spans="1:8" ht="15" hidden="1" customHeight="1">
      <c r="A43" s="27"/>
      <c r="B43" s="41" t="s">
        <v>38</v>
      </c>
      <c r="C43" s="55" t="s">
        <v>55</v>
      </c>
      <c r="D43" s="21"/>
      <c r="E43" s="47"/>
      <c r="F43" s="46"/>
      <c r="G43" s="56"/>
    </row>
    <row r="44" spans="1:8" ht="15" hidden="1" customHeight="1">
      <c r="A44" s="27"/>
      <c r="B44" s="41" t="s">
        <v>39</v>
      </c>
      <c r="C44" s="55" t="s">
        <v>58</v>
      </c>
      <c r="D44" s="21"/>
      <c r="E44" s="47"/>
      <c r="F44" s="46"/>
      <c r="G44" s="56"/>
    </row>
    <row r="45" spans="1:8" ht="15" customHeight="1">
      <c r="A45" s="27"/>
      <c r="B45" s="131" t="s">
        <v>38</v>
      </c>
      <c r="C45" s="55" t="s">
        <v>54</v>
      </c>
      <c r="D45" s="21">
        <v>1</v>
      </c>
      <c r="E45" s="132">
        <v>82244.899999999994</v>
      </c>
      <c r="F45" s="46">
        <v>1</v>
      </c>
      <c r="G45" s="58">
        <v>82244.899999999994</v>
      </c>
    </row>
    <row r="46" spans="1:8" ht="15" customHeight="1">
      <c r="A46" s="27"/>
      <c r="B46" s="131" t="s">
        <v>135</v>
      </c>
      <c r="C46" s="55" t="s">
        <v>55</v>
      </c>
      <c r="D46" s="21">
        <v>118</v>
      </c>
      <c r="E46" s="47">
        <v>200</v>
      </c>
      <c r="F46" s="46">
        <v>1</v>
      </c>
      <c r="G46" s="58">
        <v>23600</v>
      </c>
    </row>
    <row r="47" spans="1:8" ht="23.25" customHeight="1">
      <c r="A47" s="27" t="s">
        <v>68</v>
      </c>
      <c r="B47" s="40" t="s">
        <v>40</v>
      </c>
      <c r="C47" s="55"/>
      <c r="D47" s="21"/>
      <c r="E47" s="47"/>
      <c r="F47" s="46"/>
      <c r="G47" s="58"/>
    </row>
    <row r="48" spans="1:8" ht="19.5" customHeight="1">
      <c r="A48" s="27"/>
      <c r="B48" s="41" t="s">
        <v>41</v>
      </c>
      <c r="C48" s="55" t="s">
        <v>56</v>
      </c>
      <c r="D48" s="45">
        <v>118</v>
      </c>
      <c r="E48" s="47">
        <v>13.68</v>
      </c>
      <c r="F48" s="46">
        <v>2</v>
      </c>
      <c r="G48" s="58">
        <v>3228.48</v>
      </c>
    </row>
    <row r="49" spans="1:18" ht="15" customHeight="1">
      <c r="A49" s="27" t="s">
        <v>69</v>
      </c>
      <c r="B49" s="37" t="s">
        <v>42</v>
      </c>
      <c r="C49" s="55" t="s">
        <v>54</v>
      </c>
      <c r="D49" s="21">
        <v>5894.7</v>
      </c>
      <c r="E49" s="47">
        <v>0.13</v>
      </c>
      <c r="F49" s="45">
        <v>10</v>
      </c>
      <c r="G49" s="58">
        <v>7663.1100000000006</v>
      </c>
    </row>
    <row r="50" spans="1:18" ht="15" customHeight="1">
      <c r="A50" s="27" t="s">
        <v>136</v>
      </c>
      <c r="B50" s="37" t="s">
        <v>42</v>
      </c>
      <c r="C50" s="55" t="s">
        <v>54</v>
      </c>
      <c r="D50" s="21">
        <v>1708.44</v>
      </c>
      <c r="E50" s="47">
        <v>0.99</v>
      </c>
      <c r="F50" s="45">
        <v>2</v>
      </c>
      <c r="G50" s="58">
        <v>3382.7112000000002</v>
      </c>
    </row>
    <row r="51" spans="1:18" ht="15" customHeight="1">
      <c r="A51" s="27" t="s">
        <v>10</v>
      </c>
      <c r="B51" s="40" t="s">
        <v>6</v>
      </c>
      <c r="C51" s="20"/>
      <c r="D51" s="21"/>
      <c r="E51" s="47"/>
      <c r="F51" s="46"/>
      <c r="G51" s="58"/>
    </row>
    <row r="52" spans="1:18" ht="16.5" hidden="1" customHeight="1">
      <c r="A52" s="27"/>
      <c r="B52" s="41" t="s">
        <v>43</v>
      </c>
      <c r="C52" s="20" t="s">
        <v>57</v>
      </c>
      <c r="D52" s="21">
        <v>529.5</v>
      </c>
      <c r="E52" s="47">
        <v>0</v>
      </c>
      <c r="F52" s="46">
        <v>1</v>
      </c>
      <c r="G52" s="58"/>
    </row>
    <row r="53" spans="1:18" ht="16.5" customHeight="1">
      <c r="A53" s="27"/>
      <c r="B53" s="41" t="s">
        <v>67</v>
      </c>
      <c r="C53" s="20" t="s">
        <v>27</v>
      </c>
      <c r="D53" s="21">
        <v>529.5</v>
      </c>
      <c r="E53" s="47">
        <v>13.36</v>
      </c>
      <c r="F53" s="45">
        <v>8</v>
      </c>
      <c r="G53" s="58">
        <v>56592.959999999999</v>
      </c>
    </row>
    <row r="54" spans="1:18" ht="15" customHeight="1">
      <c r="A54" s="53" t="s">
        <v>11</v>
      </c>
      <c r="B54" s="49" t="s">
        <v>60</v>
      </c>
      <c r="C54" s="20"/>
      <c r="D54" s="21"/>
      <c r="E54" s="47"/>
      <c r="F54" s="46"/>
      <c r="G54" s="58">
        <v>294068.80000000005</v>
      </c>
    </row>
    <row r="55" spans="1:18" ht="0.75" hidden="1" customHeight="1">
      <c r="A55" s="26"/>
      <c r="B55" s="41" t="s">
        <v>45</v>
      </c>
      <c r="C55" s="20" t="s">
        <v>57</v>
      </c>
      <c r="D55" s="21"/>
      <c r="E55" s="47">
        <v>1.82</v>
      </c>
      <c r="F55" s="46">
        <v>4</v>
      </c>
      <c r="G55" s="56">
        <v>0</v>
      </c>
    </row>
    <row r="56" spans="1:18" ht="28.5" hidden="1" customHeight="1">
      <c r="A56" s="26"/>
      <c r="B56" s="42" t="s">
        <v>59</v>
      </c>
      <c r="C56" s="20" t="s">
        <v>27</v>
      </c>
      <c r="D56" s="21"/>
      <c r="E56" s="47">
        <v>12.58</v>
      </c>
      <c r="F56" s="46">
        <v>4</v>
      </c>
      <c r="G56" s="56">
        <v>0</v>
      </c>
    </row>
    <row r="57" spans="1:18" ht="28.5" customHeight="1">
      <c r="A57" s="26"/>
      <c r="B57" s="41" t="s">
        <v>44</v>
      </c>
      <c r="C57" s="20" t="s">
        <v>57</v>
      </c>
      <c r="D57" s="21">
        <v>1429</v>
      </c>
      <c r="E57" s="47">
        <v>6.2</v>
      </c>
      <c r="F57" s="46">
        <v>12</v>
      </c>
      <c r="G57" s="56">
        <v>106317.6</v>
      </c>
    </row>
    <row r="58" spans="1:18" ht="19.5" customHeight="1">
      <c r="A58" s="26"/>
      <c r="B58" s="42" t="s">
        <v>61</v>
      </c>
      <c r="C58" s="20" t="s">
        <v>56</v>
      </c>
      <c r="D58" s="46">
        <v>1</v>
      </c>
      <c r="E58" s="21">
        <v>800</v>
      </c>
      <c r="F58" s="45">
        <v>12</v>
      </c>
      <c r="G58" s="56">
        <v>9600</v>
      </c>
    </row>
    <row r="59" spans="1:18" ht="30" customHeight="1">
      <c r="A59" s="26"/>
      <c r="B59" s="42" t="s">
        <v>72</v>
      </c>
      <c r="C59" s="20" t="s">
        <v>27</v>
      </c>
      <c r="D59" s="21">
        <v>4916</v>
      </c>
      <c r="E59" s="21">
        <v>2.2000000000000002</v>
      </c>
      <c r="F59" s="46">
        <v>6</v>
      </c>
      <c r="G59" s="56">
        <v>64891.200000000004</v>
      </c>
    </row>
    <row r="60" spans="1:18" ht="18.75" customHeight="1">
      <c r="A60" s="26"/>
      <c r="B60" s="42" t="s">
        <v>116</v>
      </c>
      <c r="C60" s="20" t="s">
        <v>73</v>
      </c>
      <c r="D60" s="21">
        <v>2.5</v>
      </c>
      <c r="E60" s="21">
        <v>3500</v>
      </c>
      <c r="F60" s="46">
        <v>1</v>
      </c>
      <c r="G60" s="56">
        <v>8750</v>
      </c>
    </row>
    <row r="61" spans="1:18" ht="18.75" customHeight="1">
      <c r="A61" s="26"/>
      <c r="B61" s="42" t="s">
        <v>115</v>
      </c>
      <c r="C61" s="55" t="s">
        <v>27</v>
      </c>
      <c r="D61" s="21">
        <v>4100</v>
      </c>
      <c r="E61" s="21">
        <v>3.6</v>
      </c>
      <c r="F61" s="46">
        <v>3</v>
      </c>
      <c r="G61" s="56">
        <v>44280</v>
      </c>
      <c r="H61" s="107"/>
      <c r="I61" s="107"/>
      <c r="J61" s="107"/>
      <c r="K61" s="107"/>
      <c r="L61" s="107"/>
      <c r="M61" s="107"/>
      <c r="N61" s="107"/>
      <c r="O61" s="108"/>
      <c r="P61" s="109"/>
      <c r="Q61" s="1"/>
      <c r="R61" s="106"/>
    </row>
    <row r="62" spans="1:18" ht="18.75" customHeight="1">
      <c r="A62" s="26"/>
      <c r="B62" s="41" t="s">
        <v>117</v>
      </c>
      <c r="C62" s="20" t="s">
        <v>54</v>
      </c>
      <c r="D62" s="21">
        <v>1</v>
      </c>
      <c r="E62" s="21">
        <v>800</v>
      </c>
      <c r="F62" s="46">
        <v>3</v>
      </c>
      <c r="G62" s="56">
        <v>2400</v>
      </c>
      <c r="H62" s="107"/>
      <c r="I62" s="107"/>
      <c r="J62" s="107"/>
      <c r="K62" s="107"/>
      <c r="L62" s="107"/>
      <c r="M62" s="107"/>
      <c r="N62" s="107"/>
      <c r="O62" s="108"/>
      <c r="P62" s="109"/>
      <c r="Q62" s="1"/>
      <c r="R62" s="106"/>
    </row>
    <row r="63" spans="1:18" ht="18.75" customHeight="1">
      <c r="A63" s="26"/>
      <c r="B63" s="41" t="s">
        <v>118</v>
      </c>
      <c r="C63" s="20" t="s">
        <v>114</v>
      </c>
      <c r="D63" s="21">
        <v>29</v>
      </c>
      <c r="E63" s="21">
        <v>1820</v>
      </c>
      <c r="F63" s="46">
        <v>1</v>
      </c>
      <c r="G63" s="56">
        <v>52780</v>
      </c>
      <c r="H63" s="107"/>
      <c r="I63" s="107"/>
      <c r="J63" s="107"/>
      <c r="K63" s="107"/>
      <c r="L63" s="107"/>
      <c r="M63" s="107"/>
      <c r="N63" s="107"/>
      <c r="O63" s="108"/>
      <c r="P63" s="109"/>
      <c r="Q63" s="1"/>
      <c r="R63" s="106"/>
    </row>
    <row r="64" spans="1:18" ht="18.75" customHeight="1">
      <c r="A64" s="26"/>
      <c r="B64" s="41" t="s">
        <v>125</v>
      </c>
      <c r="C64" s="20" t="s">
        <v>114</v>
      </c>
      <c r="D64" s="21">
        <v>3</v>
      </c>
      <c r="E64" s="21">
        <v>1100</v>
      </c>
      <c r="F64" s="46">
        <v>1</v>
      </c>
      <c r="G64" s="56">
        <v>3300</v>
      </c>
      <c r="H64" s="107"/>
      <c r="I64" s="107"/>
      <c r="J64" s="107"/>
      <c r="K64" s="107"/>
      <c r="L64" s="107"/>
      <c r="M64" s="107"/>
      <c r="N64" s="107"/>
      <c r="O64" s="108"/>
      <c r="P64" s="109"/>
      <c r="Q64" s="1"/>
      <c r="R64" s="106"/>
    </row>
    <row r="65" spans="1:18" ht="18.75" customHeight="1">
      <c r="A65" s="26"/>
      <c r="B65" s="42" t="s">
        <v>132</v>
      </c>
      <c r="C65" s="20" t="s">
        <v>73</v>
      </c>
      <c r="D65" s="21">
        <v>0.5</v>
      </c>
      <c r="E65" s="21">
        <v>3500</v>
      </c>
      <c r="F65" s="46">
        <v>1</v>
      </c>
      <c r="G65" s="56">
        <v>1750</v>
      </c>
      <c r="H65" s="107"/>
      <c r="I65" s="107"/>
      <c r="J65" s="107"/>
      <c r="K65" s="107"/>
      <c r="L65" s="107"/>
      <c r="M65" s="107"/>
      <c r="N65" s="107"/>
      <c r="O65" s="108"/>
      <c r="P65" s="109"/>
      <c r="Q65" s="1"/>
      <c r="R65" s="106"/>
    </row>
    <row r="66" spans="1:18" ht="27.75" customHeight="1">
      <c r="A66" s="51"/>
      <c r="B66" s="52" t="s">
        <v>46</v>
      </c>
      <c r="C66" s="24"/>
      <c r="D66" s="24"/>
      <c r="E66" s="24"/>
      <c r="F66" s="24"/>
      <c r="G66" s="58">
        <v>1157352.401088</v>
      </c>
    </row>
    <row r="67" spans="1:18">
      <c r="A67" s="12"/>
      <c r="B67" s="30" t="s">
        <v>48</v>
      </c>
      <c r="C67" s="55" t="s">
        <v>27</v>
      </c>
      <c r="D67" s="21">
        <v>5894.7</v>
      </c>
      <c r="E67" s="48">
        <v>0.79</v>
      </c>
      <c r="F67" s="45">
        <v>12</v>
      </c>
      <c r="G67" s="144">
        <v>60493.36</v>
      </c>
    </row>
    <row r="68" spans="1:18">
      <c r="A68" s="12"/>
      <c r="B68" s="29" t="s">
        <v>47</v>
      </c>
      <c r="C68" s="55" t="s">
        <v>27</v>
      </c>
      <c r="D68" s="21">
        <v>5894.7</v>
      </c>
      <c r="E68" s="48">
        <v>7.0000000000000007E-2</v>
      </c>
      <c r="F68" s="45">
        <v>12</v>
      </c>
      <c r="G68" s="144">
        <v>9978.52</v>
      </c>
    </row>
    <row r="69" spans="1:18">
      <c r="A69" s="12"/>
      <c r="B69" s="29" t="s">
        <v>49</v>
      </c>
      <c r="C69" s="55" t="s">
        <v>27</v>
      </c>
      <c r="D69" s="21">
        <v>5894.7</v>
      </c>
      <c r="E69" s="48">
        <v>0.27</v>
      </c>
      <c r="F69" s="45">
        <v>12</v>
      </c>
      <c r="G69" s="144">
        <v>24584.11</v>
      </c>
    </row>
    <row r="70" spans="1:18">
      <c r="A70" s="12"/>
      <c r="B70" s="12" t="s">
        <v>62</v>
      </c>
      <c r="C70" s="25"/>
      <c r="D70" s="113"/>
      <c r="E70" s="25"/>
      <c r="F70" s="25"/>
      <c r="G70" s="50">
        <v>1252408.3910880003</v>
      </c>
    </row>
    <row r="71" spans="1:18">
      <c r="A71" s="12"/>
      <c r="B71" s="19" t="s">
        <v>63</v>
      </c>
      <c r="C71" s="25"/>
      <c r="D71" s="114"/>
      <c r="E71" s="25"/>
      <c r="F71" s="25"/>
      <c r="G71" s="22"/>
    </row>
    <row r="72" spans="1:18">
      <c r="B72" s="100" t="s">
        <v>50</v>
      </c>
      <c r="C72" s="110"/>
      <c r="D72" s="29"/>
      <c r="E72" s="111"/>
      <c r="F72" s="101"/>
      <c r="G72" s="99">
        <v>1336347.57</v>
      </c>
      <c r="J72" s="10"/>
    </row>
    <row r="73" spans="1:18">
      <c r="B73" s="19" t="s">
        <v>119</v>
      </c>
      <c r="C73" s="11"/>
      <c r="D73" s="100"/>
      <c r="E73" s="11"/>
      <c r="F73" s="11"/>
      <c r="G73" s="145">
        <v>807.73</v>
      </c>
      <c r="H73" s="10"/>
    </row>
    <row r="74" spans="1:18">
      <c r="B74" s="146" t="s">
        <v>139</v>
      </c>
      <c r="C74" s="102"/>
      <c r="D74" s="29"/>
      <c r="E74" s="112"/>
      <c r="F74" s="102"/>
      <c r="G74" s="144">
        <v>1252408.3899999999</v>
      </c>
    </row>
    <row r="75" spans="1:18">
      <c r="B75" s="19" t="s">
        <v>140</v>
      </c>
      <c r="C75" s="11"/>
      <c r="D75" s="31"/>
      <c r="E75" s="11"/>
      <c r="F75" s="11"/>
      <c r="G75" s="115">
        <v>83131.450000000172</v>
      </c>
    </row>
    <row r="76" spans="1:18">
      <c r="D76" s="11"/>
      <c r="G76" s="116"/>
    </row>
    <row r="78" spans="1:18">
      <c r="B78" t="s">
        <v>64</v>
      </c>
      <c r="C78" t="s">
        <v>113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opLeftCell="A10" workbookViewId="0">
      <selection activeCell="C26" sqref="C26:F26"/>
    </sheetView>
  </sheetViews>
  <sheetFormatPr defaultColWidth="9.109375" defaultRowHeight="14.4"/>
  <cols>
    <col min="1" max="1" width="3.44140625" style="60" customWidth="1"/>
    <col min="2" max="2" width="28.6640625" style="60" customWidth="1"/>
    <col min="3" max="3" width="32.33203125" style="60" customWidth="1"/>
    <col min="4" max="4" width="10.6640625" style="60" customWidth="1"/>
    <col min="5" max="5" width="8" style="60" customWidth="1"/>
    <col min="6" max="6" width="10.109375" style="60" customWidth="1"/>
    <col min="7" max="8" width="13.33203125" style="60" bestFit="1" customWidth="1"/>
    <col min="9" max="16384" width="9.109375" style="60"/>
  </cols>
  <sheetData>
    <row r="1" spans="1:8">
      <c r="C1" s="158" t="s">
        <v>15</v>
      </c>
      <c r="D1" s="158"/>
      <c r="E1" s="158"/>
      <c r="F1"/>
    </row>
    <row r="2" spans="1:8">
      <c r="C2" s="159" t="s">
        <v>74</v>
      </c>
      <c r="D2" s="159"/>
      <c r="E2" s="159"/>
      <c r="F2"/>
    </row>
    <row r="3" spans="1:8">
      <c r="C3" s="159" t="s">
        <v>75</v>
      </c>
      <c r="D3" s="159"/>
      <c r="E3" s="159"/>
      <c r="F3"/>
    </row>
    <row r="4" spans="1:8">
      <c r="B4" s="160" t="s">
        <v>141</v>
      </c>
      <c r="C4" s="160"/>
      <c r="D4" s="160"/>
      <c r="E4" s="160"/>
      <c r="F4" s="160"/>
    </row>
    <row r="5" spans="1:8">
      <c r="B5" s="160" t="s">
        <v>76</v>
      </c>
      <c r="C5" s="160"/>
      <c r="D5" s="160"/>
      <c r="E5" s="160"/>
      <c r="F5" s="61"/>
    </row>
    <row r="6" spans="1:8">
      <c r="B6" s="62" t="s">
        <v>77</v>
      </c>
      <c r="C6" s="62"/>
      <c r="D6" s="63"/>
      <c r="E6" s="64"/>
      <c r="F6" s="64">
        <v>5894.7</v>
      </c>
    </row>
    <row r="7" spans="1:8">
      <c r="B7" s="65" t="s">
        <v>78</v>
      </c>
      <c r="C7" s="65"/>
      <c r="D7" s="66"/>
      <c r="E7" s="67"/>
      <c r="F7" s="67">
        <v>17</v>
      </c>
      <c r="G7" s="68"/>
      <c r="H7" s="68"/>
    </row>
    <row r="8" spans="1:8">
      <c r="B8" s="62" t="s">
        <v>79</v>
      </c>
      <c r="C8" s="69"/>
      <c r="D8" s="70"/>
      <c r="E8" s="71"/>
      <c r="F8" s="71">
        <v>12</v>
      </c>
    </row>
    <row r="9" spans="1:8" ht="20.399999999999999">
      <c r="A9" s="72" t="s">
        <v>80</v>
      </c>
      <c r="B9" s="72" t="s">
        <v>81</v>
      </c>
      <c r="C9" s="72" t="s">
        <v>82</v>
      </c>
      <c r="D9" s="73" t="s">
        <v>83</v>
      </c>
      <c r="E9" s="73" t="s">
        <v>84</v>
      </c>
      <c r="F9" s="74" t="s">
        <v>85</v>
      </c>
    </row>
    <row r="10" spans="1:8" ht="20.399999999999999">
      <c r="A10" s="72">
        <v>1</v>
      </c>
      <c r="B10" s="74" t="s">
        <v>86</v>
      </c>
      <c r="C10" s="75" t="s">
        <v>87</v>
      </c>
      <c r="D10" s="74" t="s">
        <v>88</v>
      </c>
      <c r="E10" s="76">
        <v>3.4</v>
      </c>
      <c r="F10" s="77">
        <f>E10*F6*F8</f>
        <v>240503.76</v>
      </c>
      <c r="H10" s="68"/>
    </row>
    <row r="11" spans="1:8" ht="24">
      <c r="A11" s="72">
        <v>2</v>
      </c>
      <c r="B11" s="78" t="s">
        <v>89</v>
      </c>
      <c r="C11" s="75" t="s">
        <v>90</v>
      </c>
      <c r="D11" s="74" t="s">
        <v>88</v>
      </c>
      <c r="E11" s="79">
        <v>1.54</v>
      </c>
      <c r="F11" s="77">
        <f>E11*F6*F8</f>
        <v>108934.056</v>
      </c>
    </row>
    <row r="12" spans="1:8" ht="30.6">
      <c r="A12" s="72">
        <v>3</v>
      </c>
      <c r="B12" s="75" t="s">
        <v>91</v>
      </c>
      <c r="C12" s="75" t="s">
        <v>92</v>
      </c>
      <c r="D12" s="74" t="s">
        <v>88</v>
      </c>
      <c r="E12" s="80">
        <f>2.347+0.55</f>
        <v>2.8970000000000002</v>
      </c>
      <c r="F12" s="77">
        <f>E12*F6*F8</f>
        <v>204923.35080000001</v>
      </c>
      <c r="G12" s="68"/>
      <c r="H12" s="68"/>
    </row>
    <row r="13" spans="1:8" ht="30.6">
      <c r="A13" s="72">
        <v>4</v>
      </c>
      <c r="B13" s="75" t="s">
        <v>93</v>
      </c>
      <c r="C13" s="75" t="s">
        <v>94</v>
      </c>
      <c r="D13" s="74" t="s">
        <v>88</v>
      </c>
      <c r="E13" s="80">
        <f>2.75</f>
        <v>2.75</v>
      </c>
      <c r="F13" s="77">
        <f>F6*E13*F8</f>
        <v>194525.09999999998</v>
      </c>
      <c r="G13" s="68"/>
    </row>
    <row r="14" spans="1:8" ht="30.6">
      <c r="A14" s="72">
        <v>5</v>
      </c>
      <c r="B14" s="75" t="s">
        <v>95</v>
      </c>
      <c r="C14" s="75" t="s">
        <v>96</v>
      </c>
      <c r="D14" s="74" t="s">
        <v>88</v>
      </c>
      <c r="E14" s="80">
        <v>0.82</v>
      </c>
      <c r="F14" s="77">
        <f>E14*5894.7*12</f>
        <v>58003.847999999998</v>
      </c>
      <c r="G14" s="68"/>
    </row>
    <row r="15" spans="1:8" ht="33">
      <c r="A15" s="72">
        <v>6</v>
      </c>
      <c r="B15" s="75" t="s">
        <v>97</v>
      </c>
      <c r="C15" s="75" t="s">
        <v>98</v>
      </c>
      <c r="D15" s="74" t="s">
        <v>88</v>
      </c>
      <c r="E15" s="80">
        <v>0.92</v>
      </c>
      <c r="F15" s="77">
        <f t="shared" ref="F15:F19" si="0">E15*5894.7*12</f>
        <v>65077.487999999998</v>
      </c>
      <c r="G15" s="68"/>
    </row>
    <row r="16" spans="1:8" ht="20.399999999999999">
      <c r="A16" s="72">
        <v>7</v>
      </c>
      <c r="B16" s="75" t="s">
        <v>99</v>
      </c>
      <c r="C16" s="75" t="s">
        <v>100</v>
      </c>
      <c r="D16" s="74" t="s">
        <v>88</v>
      </c>
      <c r="E16" s="80">
        <v>0.12</v>
      </c>
      <c r="F16" s="77">
        <f t="shared" si="0"/>
        <v>8488.3679999999986</v>
      </c>
      <c r="G16" s="68"/>
    </row>
    <row r="17" spans="1:9" ht="44.25" customHeight="1">
      <c r="A17" s="72">
        <v>8</v>
      </c>
      <c r="B17" s="75" t="s">
        <v>101</v>
      </c>
      <c r="C17" s="75" t="s">
        <v>102</v>
      </c>
      <c r="D17" s="74" t="s">
        <v>88</v>
      </c>
      <c r="E17" s="80">
        <v>3.13</v>
      </c>
      <c r="F17" s="77">
        <f t="shared" si="0"/>
        <v>221404.932</v>
      </c>
      <c r="G17" s="68"/>
    </row>
    <row r="18" spans="1:9" ht="30.6">
      <c r="A18" s="72">
        <v>9</v>
      </c>
      <c r="B18" s="75" t="s">
        <v>103</v>
      </c>
      <c r="C18" s="75" t="s">
        <v>104</v>
      </c>
      <c r="D18" s="74" t="s">
        <v>88</v>
      </c>
      <c r="E18" s="80">
        <v>1.25</v>
      </c>
      <c r="F18" s="77">
        <f t="shared" si="0"/>
        <v>88420.5</v>
      </c>
      <c r="G18" s="68"/>
    </row>
    <row r="19" spans="1:9" ht="20.25" customHeight="1">
      <c r="A19" s="72">
        <v>10</v>
      </c>
      <c r="B19" s="75" t="s">
        <v>105</v>
      </c>
      <c r="C19" s="75" t="s">
        <v>106</v>
      </c>
      <c r="D19" s="74" t="s">
        <v>88</v>
      </c>
      <c r="E19" s="80">
        <v>0.17</v>
      </c>
      <c r="F19" s="77">
        <f t="shared" si="0"/>
        <v>12025.188</v>
      </c>
      <c r="G19" s="68"/>
    </row>
    <row r="20" spans="1:9" ht="25.5" customHeight="1">
      <c r="A20" s="81"/>
      <c r="B20" s="161" t="s">
        <v>142</v>
      </c>
      <c r="C20" s="161"/>
      <c r="D20" s="82"/>
      <c r="E20" s="83">
        <f>SUM(E10:E19)</f>
        <v>16.997</v>
      </c>
      <c r="F20" s="83">
        <f>SUM(F10:F19)</f>
        <v>1202306.5908000001</v>
      </c>
      <c r="G20" s="68"/>
      <c r="I20" s="68"/>
    </row>
    <row r="21" spans="1:9" ht="21.75" customHeight="1">
      <c r="A21" s="84">
        <v>11</v>
      </c>
      <c r="B21" s="84" t="s">
        <v>107</v>
      </c>
      <c r="C21" s="85"/>
      <c r="D21" s="74" t="s">
        <v>88</v>
      </c>
      <c r="E21" s="86">
        <v>7.0000000000000007E-2</v>
      </c>
      <c r="F21" s="87">
        <f>E21*F6*F8</f>
        <v>4951.5480000000007</v>
      </c>
    </row>
    <row r="22" spans="1:9">
      <c r="A22" s="84">
        <v>12</v>
      </c>
      <c r="B22" s="84" t="s">
        <v>108</v>
      </c>
      <c r="C22" s="87"/>
      <c r="D22" s="74" t="s">
        <v>88</v>
      </c>
      <c r="E22" s="88">
        <v>0.27</v>
      </c>
      <c r="F22" s="87">
        <f>E22*F6*F8</f>
        <v>19098.828000000001</v>
      </c>
    </row>
    <row r="23" spans="1:9">
      <c r="A23" s="84">
        <v>13</v>
      </c>
      <c r="B23" s="84" t="s">
        <v>48</v>
      </c>
      <c r="C23" s="87"/>
      <c r="D23" s="74" t="s">
        <v>88</v>
      </c>
      <c r="E23" s="88">
        <v>0.79</v>
      </c>
      <c r="F23" s="87">
        <f>E23*F6*F8</f>
        <v>55881.756000000001</v>
      </c>
    </row>
    <row r="24" spans="1:9">
      <c r="A24" s="89"/>
      <c r="B24" s="90"/>
      <c r="C24" s="91" t="s">
        <v>109</v>
      </c>
      <c r="D24" s="74" t="s">
        <v>88</v>
      </c>
      <c r="E24" s="88">
        <f>E20+E21+E22+E23</f>
        <v>18.126999999999999</v>
      </c>
      <c r="F24" s="88">
        <f>F20+F21+F22+F23</f>
        <v>1282238.7228000001</v>
      </c>
    </row>
    <row r="25" spans="1:9" ht="21" customHeight="1">
      <c r="A25" s="92"/>
      <c r="B25" s="93" t="s">
        <v>110</v>
      </c>
      <c r="C25" s="94"/>
      <c r="D25" s="95"/>
      <c r="E25" s="95"/>
      <c r="F25" s="96"/>
      <c r="G25" s="68"/>
    </row>
    <row r="26" spans="1:9" ht="25.5" customHeight="1">
      <c r="A26" s="157" t="s">
        <v>111</v>
      </c>
      <c r="B26" s="157"/>
      <c r="C26" s="157" t="s">
        <v>112</v>
      </c>
      <c r="D26" s="157"/>
      <c r="E26" s="157"/>
      <c r="F26" s="157"/>
    </row>
    <row r="27" spans="1:9" ht="29.25" customHeight="1">
      <c r="A27" s="97"/>
      <c r="C27" s="98"/>
      <c r="D27" s="98"/>
      <c r="E27" s="98"/>
      <c r="F27" s="97"/>
    </row>
  </sheetData>
  <mergeCells count="8">
    <mergeCell ref="A26:B26"/>
    <mergeCell ref="C26:F26"/>
    <mergeCell ref="C1:E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2025-03-05T08:25:30Z</dcterms:modified>
</cp:coreProperties>
</file>